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020" windowHeight="7530" activeTab="0"/>
  </bookViews>
  <sheets>
    <sheet name="Лист1" sheetId="1" r:id="rId1"/>
  </sheets>
  <definedNames>
    <definedName name="_xlnm.Print_Area" localSheetId="0">'Лист1'!$B$1:$D$50</definedName>
  </definedNames>
  <calcPr fullCalcOnLoad="1"/>
</workbook>
</file>

<file path=xl/sharedStrings.xml><?xml version="1.0" encoding="utf-8"?>
<sst xmlns="http://schemas.openxmlformats.org/spreadsheetml/2006/main" count="96" uniqueCount="73">
  <si>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</si>
  <si>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</si>
  <si>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</si>
  <si>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</si>
  <si>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</si>
  <si>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</si>
  <si>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</si>
  <si>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</si>
  <si>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</si>
  <si>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</si>
  <si>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</si>
  <si>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</si>
  <si>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</si>
  <si>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</si>
  <si>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</si>
  <si>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</si>
  <si>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</si>
  <si>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</si>
  <si>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</si>
  <si>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</si>
  <si>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</si>
  <si>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</si>
  <si>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</si>
  <si>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</si>
  <si>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Прогнозируемые безвозмездные поступления в бюджет муниципального образования "Вяземский район" Смоленской области на 2017 год</t>
  </si>
  <si>
    <t>2 02 40014 05 0000 151</t>
  </si>
  <si>
    <t>2 02 40000 00 0000 151</t>
  </si>
  <si>
    <t>2 02 29999 05 0000 151</t>
  </si>
  <si>
    <t>2 02 20000 00 0000 151</t>
  </si>
  <si>
    <t>Иные межбюджетные трансферты</t>
  </si>
  <si>
    <t>2 02 35082 05 0000 151</t>
  </si>
  <si>
    <t>2 02 30024 05 0000 151</t>
  </si>
  <si>
    <t>2 02 30024 05 000 151</t>
  </si>
  <si>
    <t>2 02 35930 05 0000 151</t>
  </si>
  <si>
    <t>2 02 30000 00 0000 151</t>
  </si>
  <si>
    <t>Дотации бюджетам муниципальных районов на поддержку мер по обеспечению сбалансированности бюджетов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</si>
  <si>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</si>
  <si>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</si>
  <si>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</si>
  <si>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Субсидии бюджетам бюджетной системы Российской Федерации (межбюджетные субсидии)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</si>
  <si>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</si>
  <si>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</si>
  <si>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</si>
  <si>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</si>
  <si>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муниципальным районам из резервного фонда Администрации Смоленской области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</si>
  <si>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</si>
  <si>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 xml:space="preserve">2 02 20051 05 0000 151 </t>
  </si>
  <si>
    <t xml:space="preserve">Субсидии муниципальным районам на предоставление молодым семьям социальных выплат на приобретение жилого помещения или создание объекта индивидуального жилищного строительства </t>
  </si>
  <si>
    <t>2 04 00000 00 0000 180</t>
  </si>
  <si>
    <t xml:space="preserve">Безвозмездные поступления от негосударственных организаций 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</si>
  <si>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</si>
  <si>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</si>
  <si>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2 02 25558 05 0000 151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</si>
  <si>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</si>
  <si>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организацию отдыха детей в лагерях дневного пребывания в каникулярное время</t>
  </si>
  <si>
    <t>2 02 25027 05 0000 151</t>
  </si>
  <si>
    <t>Субсидии  на мероприятия мероприятий государственной программы Российской Федерации «Доступная среда» на 2011 - 2020 годы</t>
  </si>
  <si>
    <t>Субсидии на организацию отдыха детей в загородных детских оздоровительных лагерях в каникулярное время</t>
  </si>
  <si>
    <t>тыс.руб.</t>
  </si>
  <si>
    <t xml:space="preserve">2 02 25519 05 0000 151 </t>
  </si>
  <si>
    <t>Прочие безвозмездные поступления в бюджеты муниципальных районов</t>
  </si>
  <si>
    <t>2 07 05030 05 0000 180</t>
  </si>
  <si>
    <t>2 07 05000 05 0000 180</t>
  </si>
  <si>
    <t>2 07 00000 00 0000 000</t>
  </si>
  <si>
    <t>ПРОЧИЕ БЕЗВОЗМЕЗДНЫЕ ПОСТУПЛЕНИЯ</t>
  </si>
  <si>
    <t>Субсидия бюджетам муниципальных районов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</si>
  <si>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Субсидия бюджетам муниципальных районов на поддержку отрасли культуры 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</si>
  <si>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</si>
  <si>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</t>
  </si>
  <si>
    <t>Субсидии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</si>
  <si>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Субсидии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</si>
  <si>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Субсидии муниципальным районам (городским округам)  на развитие и увеличение пропускной способности сети автомобильных дорог общего пользования местного значения</t>
  </si>
  <si>
    <t>Приложение № 8  к решению Вяземского районного Совета депутатов от 27.12.2017 № 164 "О внесении изменений в решение Вяземского районного Совета депутатов 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</si>
</sst>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4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2" fillId="0" borderId="12" xfId="0" applyNumberFormat="1" applyFont="1" applyBorder="1" applyAlignment="1">
      <alignment vertical="top"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90" zoomScaleSheetLayoutView="90" workbookViewId="0" topLeftCell="A1">
      <selection activeCell="C4" sqref="C4"/>
    </sheetView>
  </sheetViews>
  <sheetFormatPr defaultColWidth="9.140625" defaultRowHeight="15"/>
  <cols>
    <col min="1" max="1" width="9.140625" style="28" customWidth="1"/>
    <col min="2" max="2" width="31.140625" style="11" customWidth="1"/>
    <col min="3" max="3" width="76.28125" style="28" customWidth="1"/>
    <col min="4" max="4" width="32.421875" style="28" customWidth="1"/>
    <col min="5" max="5" width="13.140625" style="28" bestFit="1" customWidth="1"/>
    <col min="6" max="6" width="9.140625" style="28" customWidth="1"/>
    <col min="7" max="7" width="14.8515625" style="28" customWidth="1"/>
    <col min="8" max="8" width="17.140625" style="28" customWidth="1"/>
    <col min="9" max="9" width="9.140625" style="28" customWidth="1"/>
    <col min="10" max="10" width="14.421875" style="28" customWidth="1"/>
    <col min="11" max="11" width="9.140625" style="28" customWidth="1"/>
    <col min="12" max="12" width="19.421875" style="28" customWidth="1"/>
    <col min="13" max="16384" width="9.140625" style="28" customWidth="1"/>
  </cols>
  <sheetData>
    <row r="1" ht="133.5" customHeight="1">
      <c r="D1" s="43" t="s">
        <v>72</v>
      </c>
    </row>
    <row r="2" spans="2:4" ht="52.5" customHeight="1">
      <c r="B2" s="42" t="s">
        <v>24</v>
      </c>
      <c r="C2" s="42"/>
      <c r="D2" s="42"/>
    </row>
    <row r="3" spans="2:4" ht="18.75">
      <c r="B3" s="12"/>
      <c r="C3" s="12"/>
      <c r="D3" s="13" t="s">
        <v>58</v>
      </c>
    </row>
    <row r="4" spans="2:5" ht="18.75">
      <c r="B4" s="14" t="s">
        <v>12</v>
      </c>
      <c r="C4" s="14" t="s">
        <v>13</v>
      </c>
      <c r="D4" s="14" t="s">
        <v>14</v>
      </c>
      <c r="E4" s="40"/>
    </row>
    <row r="5" spans="2:5" ht="15.75" customHeight="1">
      <c r="B5" s="15">
        <v>1</v>
      </c>
      <c r="C5" s="2">
        <v>2</v>
      </c>
      <c r="D5" s="2">
        <v>3</v>
      </c>
      <c r="E5" s="40"/>
    </row>
    <row r="6" spans="2:5" ht="20.25" customHeight="1">
      <c r="B6" s="2" t="s">
        <v>0</v>
      </c>
      <c r="C6" s="2" t="s">
        <v>1</v>
      </c>
      <c r="D6" s="3">
        <f>D7+D49+D44+D46</f>
        <v>666353.5950000001</v>
      </c>
      <c r="E6" s="40"/>
    </row>
    <row r="7" spans="2:5" ht="31.5">
      <c r="B7" s="2" t="s">
        <v>10</v>
      </c>
      <c r="C7" s="16" t="s">
        <v>11</v>
      </c>
      <c r="D7" s="4">
        <f>D10+D27+D42+D8</f>
        <v>698032.1950000001</v>
      </c>
      <c r="E7" s="40"/>
    </row>
    <row r="8" spans="2:5" ht="24.75" customHeight="1">
      <c r="B8" s="17" t="s">
        <v>36</v>
      </c>
      <c r="C8" s="8" t="s">
        <v>37</v>
      </c>
      <c r="D8" s="4">
        <f>D9</f>
        <v>11023</v>
      </c>
      <c r="E8" s="40"/>
    </row>
    <row r="9" spans="2:5" ht="30">
      <c r="B9" s="15" t="s">
        <v>38</v>
      </c>
      <c r="C9" s="9" t="s">
        <v>35</v>
      </c>
      <c r="D9" s="26">
        <v>11023</v>
      </c>
      <c r="E9" s="40"/>
    </row>
    <row r="10" spans="2:5" ht="31.5">
      <c r="B10" s="17" t="s">
        <v>34</v>
      </c>
      <c r="C10" s="8" t="s">
        <v>20</v>
      </c>
      <c r="D10" s="18">
        <f>SUM(D11:D26)</f>
        <v>537692.0950000001</v>
      </c>
      <c r="E10" s="40"/>
    </row>
    <row r="11" spans="2:5" ht="47.25">
      <c r="B11" s="19" t="s">
        <v>31</v>
      </c>
      <c r="C11" s="1" t="s">
        <v>22</v>
      </c>
      <c r="D11" s="20">
        <v>6284.9</v>
      </c>
      <c r="E11" s="40"/>
    </row>
    <row r="12" spans="2:5" ht="126">
      <c r="B12" s="19" t="s">
        <v>31</v>
      </c>
      <c r="C12" s="1" t="s">
        <v>2</v>
      </c>
      <c r="D12" s="20">
        <f>7646.4+448.9</f>
        <v>8095.299999999999</v>
      </c>
      <c r="E12" s="40"/>
    </row>
    <row r="13" spans="1:5" ht="336" customHeight="1">
      <c r="A13" s="28">
        <v>204</v>
      </c>
      <c r="B13" s="19" t="s">
        <v>31</v>
      </c>
      <c r="C13" s="1" t="s">
        <v>16</v>
      </c>
      <c r="D13" s="20">
        <f>377</f>
        <v>377</v>
      </c>
      <c r="E13" s="40"/>
    </row>
    <row r="14" spans="1:5" ht="94.5">
      <c r="A14" s="28">
        <v>205</v>
      </c>
      <c r="B14" s="19" t="s">
        <v>31</v>
      </c>
      <c r="C14" s="1" t="s">
        <v>6</v>
      </c>
      <c r="D14" s="20">
        <f>13576-701</f>
        <v>12875</v>
      </c>
      <c r="E14" s="40"/>
    </row>
    <row r="15" spans="1:5" ht="141.75">
      <c r="A15" s="28">
        <v>206</v>
      </c>
      <c r="B15" s="19" t="s">
        <v>31</v>
      </c>
      <c r="C15" s="1" t="s">
        <v>5</v>
      </c>
      <c r="D15" s="26">
        <v>11.6</v>
      </c>
      <c r="E15" s="40"/>
    </row>
    <row r="16" spans="1:5" ht="78.75">
      <c r="A16" s="28">
        <v>207</v>
      </c>
      <c r="B16" s="19" t="s">
        <v>31</v>
      </c>
      <c r="C16" s="22" t="s">
        <v>3</v>
      </c>
      <c r="D16" s="31">
        <f>4882+361.57</f>
        <v>5243.57</v>
      </c>
      <c r="E16" s="40"/>
    </row>
    <row r="17" spans="1:5" ht="99.75" customHeight="1">
      <c r="A17" s="28">
        <v>208</v>
      </c>
      <c r="B17" s="19" t="s">
        <v>33</v>
      </c>
      <c r="C17" s="1" t="s">
        <v>17</v>
      </c>
      <c r="D17" s="27">
        <f>2771.4+152.9</f>
        <v>2924.3</v>
      </c>
      <c r="E17" s="40"/>
    </row>
    <row r="18" spans="1:5" ht="141.75">
      <c r="A18" s="28">
        <v>210</v>
      </c>
      <c r="B18" s="19" t="s">
        <v>31</v>
      </c>
      <c r="C18" s="1" t="s">
        <v>4</v>
      </c>
      <c r="D18" s="20">
        <f>15334.1-3548.7</f>
        <v>11785.400000000001</v>
      </c>
      <c r="E18" s="40"/>
    </row>
    <row r="19" spans="2:5" ht="110.25">
      <c r="B19" s="19" t="s">
        <v>32</v>
      </c>
      <c r="C19" s="1" t="s">
        <v>19</v>
      </c>
      <c r="D19" s="20">
        <f>350705.2-361.7</f>
        <v>350343.5</v>
      </c>
      <c r="E19" s="40"/>
    </row>
    <row r="20" spans="2:5" ht="141.75">
      <c r="B20" s="19" t="s">
        <v>31</v>
      </c>
      <c r="C20" s="1" t="s">
        <v>8</v>
      </c>
      <c r="D20" s="20">
        <v>98806.6</v>
      </c>
      <c r="E20" s="40"/>
    </row>
    <row r="21" spans="2:5" ht="141.75">
      <c r="B21" s="19" t="s">
        <v>31</v>
      </c>
      <c r="C21" s="1" t="s">
        <v>15</v>
      </c>
      <c r="D21" s="20">
        <f>3227.9+91.3</f>
        <v>3319.2000000000003</v>
      </c>
      <c r="E21" s="40"/>
    </row>
    <row r="22" spans="2:5" ht="141.75" customHeight="1">
      <c r="B22" s="19" t="s">
        <v>31</v>
      </c>
      <c r="C22" s="1" t="s">
        <v>21</v>
      </c>
      <c r="D22" s="20">
        <f>1400.2+175.2</f>
        <v>1575.4</v>
      </c>
      <c r="E22" s="40"/>
    </row>
    <row r="23" spans="2:5" ht="126">
      <c r="B23" s="19" t="s">
        <v>31</v>
      </c>
      <c r="C23" s="1" t="s">
        <v>7</v>
      </c>
      <c r="D23" s="20">
        <f>4570.9</f>
        <v>4570.9</v>
      </c>
      <c r="E23" s="40"/>
    </row>
    <row r="24" spans="2:5" ht="78.75">
      <c r="B24" s="19" t="s">
        <v>31</v>
      </c>
      <c r="C24" s="1" t="s">
        <v>23</v>
      </c>
      <c r="D24" s="27">
        <f>23121-1033+3220.425</f>
        <v>25308.425</v>
      </c>
      <c r="E24" s="40"/>
    </row>
    <row r="25" spans="2:5" ht="78.75">
      <c r="B25" s="19" t="s">
        <v>30</v>
      </c>
      <c r="C25" s="1" t="s">
        <v>23</v>
      </c>
      <c r="D25" s="20">
        <f>5437</f>
        <v>5437</v>
      </c>
      <c r="E25" s="40"/>
    </row>
    <row r="26" spans="2:5" ht="141.75">
      <c r="B26" s="19" t="s">
        <v>31</v>
      </c>
      <c r="C26" s="1" t="s">
        <v>18</v>
      </c>
      <c r="D26" s="20">
        <f>734</f>
        <v>734</v>
      </c>
      <c r="E26" s="40"/>
    </row>
    <row r="27" spans="2:5" ht="31.5">
      <c r="B27" s="23" t="s">
        <v>28</v>
      </c>
      <c r="C27" s="24" t="s">
        <v>39</v>
      </c>
      <c r="D27" s="25">
        <f>SUM(D28:D41)</f>
        <v>129809.50000000003</v>
      </c>
      <c r="E27" s="40"/>
    </row>
    <row r="28" spans="2:5" ht="31.5">
      <c r="B28" s="19" t="s">
        <v>27</v>
      </c>
      <c r="C28" s="1" t="s">
        <v>9</v>
      </c>
      <c r="D28" s="20">
        <v>34712</v>
      </c>
      <c r="E28" s="40"/>
    </row>
    <row r="29" spans="2:5" ht="51.75" customHeight="1">
      <c r="B29" s="19" t="s">
        <v>46</v>
      </c>
      <c r="C29" s="1" t="s">
        <v>47</v>
      </c>
      <c r="D29" s="20">
        <v>13793.9</v>
      </c>
      <c r="E29" s="40"/>
    </row>
    <row r="30" spans="2:5" ht="31.5">
      <c r="B30" s="19" t="s">
        <v>55</v>
      </c>
      <c r="C30" s="1" t="s">
        <v>56</v>
      </c>
      <c r="D30" s="20">
        <v>1559</v>
      </c>
      <c r="E30" s="40"/>
    </row>
    <row r="31" spans="2:5" ht="31.5">
      <c r="B31" s="19" t="s">
        <v>27</v>
      </c>
      <c r="C31" s="1" t="s">
        <v>54</v>
      </c>
      <c r="D31" s="20">
        <f>1309.3</f>
        <v>1309.3</v>
      </c>
      <c r="E31" s="40"/>
    </row>
    <row r="32" spans="2:5" ht="31.5">
      <c r="B32" s="19" t="s">
        <v>27</v>
      </c>
      <c r="C32" s="1" t="s">
        <v>57</v>
      </c>
      <c r="D32" s="20">
        <v>70.8</v>
      </c>
      <c r="E32" s="40"/>
    </row>
    <row r="33" spans="2:5" ht="96" customHeight="1">
      <c r="B33" s="19" t="s">
        <v>27</v>
      </c>
      <c r="C33" s="1" t="s">
        <v>67</v>
      </c>
      <c r="D33" s="20">
        <f>23849.5-1348.7</f>
        <v>22500.8</v>
      </c>
      <c r="E33" s="40"/>
    </row>
    <row r="34" spans="2:5" ht="50.25" customHeight="1">
      <c r="B34" s="19" t="s">
        <v>27</v>
      </c>
      <c r="C34" s="1" t="s">
        <v>68</v>
      </c>
      <c r="D34" s="20">
        <f>3838.8</f>
        <v>3838.8</v>
      </c>
      <c r="E34" s="40"/>
    </row>
    <row r="35" spans="2:5" ht="50.25" customHeight="1">
      <c r="B35" s="19" t="s">
        <v>27</v>
      </c>
      <c r="C35" s="1" t="s">
        <v>71</v>
      </c>
      <c r="D35" s="39">
        <v>9984.3</v>
      </c>
      <c r="E35" s="39"/>
    </row>
    <row r="36" spans="2:5" ht="73.5" customHeight="1">
      <c r="B36" s="19" t="s">
        <v>52</v>
      </c>
      <c r="C36" s="1" t="s">
        <v>53</v>
      </c>
      <c r="D36" s="20">
        <f>1952</f>
        <v>1952</v>
      </c>
      <c r="E36" s="40"/>
    </row>
    <row r="37" spans="2:5" ht="94.5">
      <c r="B37" s="19" t="s">
        <v>59</v>
      </c>
      <c r="C37" s="1" t="s">
        <v>66</v>
      </c>
      <c r="D37" s="20">
        <v>600</v>
      </c>
      <c r="E37" s="40"/>
    </row>
    <row r="38" spans="2:5" ht="50.25" customHeight="1">
      <c r="B38" s="19" t="s">
        <v>59</v>
      </c>
      <c r="C38" s="1" t="s">
        <v>65</v>
      </c>
      <c r="D38" s="20">
        <v>27.1</v>
      </c>
      <c r="E38" s="40"/>
    </row>
    <row r="39" spans="2:5" ht="50.25" customHeight="1" thickBot="1">
      <c r="B39" s="19" t="s">
        <v>27</v>
      </c>
      <c r="C39" s="1" t="s">
        <v>69</v>
      </c>
      <c r="D39" s="20">
        <v>15274.8</v>
      </c>
      <c r="E39" s="40"/>
    </row>
    <row r="40" spans="2:5" ht="72.75" customHeight="1" thickBot="1">
      <c r="B40" s="19" t="s">
        <v>27</v>
      </c>
      <c r="C40" s="32" t="s">
        <v>70</v>
      </c>
      <c r="D40" s="20">
        <v>3905.8</v>
      </c>
      <c r="E40" s="40"/>
    </row>
    <row r="41" spans="2:10" ht="31.5">
      <c r="B41" s="19" t="s">
        <v>27</v>
      </c>
      <c r="C41" s="1" t="s">
        <v>44</v>
      </c>
      <c r="D41" s="20">
        <v>20280.9</v>
      </c>
      <c r="E41" s="40"/>
      <c r="J41" s="21"/>
    </row>
    <row r="42" spans="2:5" ht="15.75">
      <c r="B42" s="2" t="s">
        <v>26</v>
      </c>
      <c r="C42" s="2" t="s">
        <v>29</v>
      </c>
      <c r="D42" s="5">
        <f>SUM(D43:D43)</f>
        <v>19507.6</v>
      </c>
      <c r="E42" s="40"/>
    </row>
    <row r="43" spans="2:5" ht="47.25">
      <c r="B43" s="19" t="s">
        <v>25</v>
      </c>
      <c r="C43" s="1" t="s">
        <v>45</v>
      </c>
      <c r="D43" s="10">
        <f>4734.7-0.1+1500+13273</f>
        <v>19507.6</v>
      </c>
      <c r="E43" s="40"/>
    </row>
    <row r="44" spans="2:5" ht="15.75">
      <c r="B44" s="33" t="s">
        <v>48</v>
      </c>
      <c r="C44" s="2" t="s">
        <v>49</v>
      </c>
      <c r="D44" s="7">
        <f>D45</f>
        <v>713.5</v>
      </c>
      <c r="E44" s="40"/>
    </row>
    <row r="45" spans="2:5" ht="31.5">
      <c r="B45" s="19" t="s">
        <v>50</v>
      </c>
      <c r="C45" s="22" t="s">
        <v>51</v>
      </c>
      <c r="D45" s="6">
        <f>713.5</f>
        <v>713.5</v>
      </c>
      <c r="E45" s="40"/>
    </row>
    <row r="46" spans="2:5" s="29" customFormat="1" ht="15.75">
      <c r="B46" s="33" t="s">
        <v>63</v>
      </c>
      <c r="C46" s="34" t="s">
        <v>64</v>
      </c>
      <c r="D46" s="7">
        <f>D47</f>
        <v>428.3</v>
      </c>
      <c r="E46" s="41"/>
    </row>
    <row r="47" spans="2:5" ht="15.75">
      <c r="B47" s="19" t="s">
        <v>62</v>
      </c>
      <c r="C47" s="22" t="s">
        <v>60</v>
      </c>
      <c r="D47" s="6">
        <f>D48</f>
        <v>428.3</v>
      </c>
      <c r="E47" s="40"/>
    </row>
    <row r="48" spans="2:5" ht="15.75">
      <c r="B48" s="19" t="s">
        <v>61</v>
      </c>
      <c r="C48" s="22" t="s">
        <v>60</v>
      </c>
      <c r="D48" s="6">
        <f>350+50+28.3</f>
        <v>428.3</v>
      </c>
      <c r="E48" s="40"/>
    </row>
    <row r="49" spans="2:5" ht="47.25">
      <c r="B49" s="35" t="s">
        <v>42</v>
      </c>
      <c r="C49" s="36" t="s">
        <v>43</v>
      </c>
      <c r="D49" s="7">
        <f>D50</f>
        <v>-32820.4</v>
      </c>
      <c r="E49" s="40"/>
    </row>
    <row r="50" spans="2:5" ht="47.25">
      <c r="B50" s="37" t="s">
        <v>40</v>
      </c>
      <c r="C50" s="38" t="s">
        <v>41</v>
      </c>
      <c r="D50" s="6">
        <f>-32820.4</f>
        <v>-32820.4</v>
      </c>
      <c r="E50" s="40"/>
    </row>
    <row r="51" ht="15.75">
      <c r="C51" s="30"/>
    </row>
  </sheetData>
  <sheetProtection/>
  <mergeCells count="1">
    <mergeCell ref="B2:D2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2018-01-09T13:38:41Z</dcterms:modified>
  <cp:category/>
  <cp:version/>
  <cp:contentType/>
  <cp:contentStatus/>
</cp:coreProperties>
</file>